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7125" activeTab="2"/>
  </bookViews>
  <sheets>
    <sheet name="가사간병" sheetId="4" r:id="rId1"/>
    <sheet name="노인" sheetId="3" r:id="rId2"/>
    <sheet name="아가마지" sheetId="5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/>
  <c r="K8"/>
  <c r="J11"/>
  <c r="K11"/>
  <c r="J19"/>
  <c r="K19"/>
  <c r="J24"/>
  <c r="K24"/>
  <c r="J26"/>
  <c r="K26"/>
  <c r="C27"/>
  <c r="C29" s="1"/>
  <c r="D27"/>
  <c r="D29" s="1"/>
  <c r="J27"/>
  <c r="J29"/>
  <c r="K27" l="1"/>
  <c r="K29" s="1"/>
  <c r="J8" i="4"/>
  <c r="K8"/>
  <c r="J11"/>
  <c r="K11"/>
  <c r="J19"/>
  <c r="K19"/>
  <c r="J23"/>
  <c r="K23"/>
  <c r="J25"/>
  <c r="K25"/>
  <c r="K26" s="1"/>
  <c r="K28" s="1"/>
  <c r="C26"/>
  <c r="C28" s="1"/>
  <c r="D26"/>
  <c r="D28" s="1"/>
  <c r="J26"/>
  <c r="J28"/>
  <c r="J8" i="3" l="1"/>
  <c r="K8"/>
  <c r="J11"/>
  <c r="K11"/>
  <c r="J19"/>
  <c r="K19"/>
  <c r="J24"/>
  <c r="K24"/>
  <c r="C27"/>
  <c r="D27"/>
  <c r="D29" s="1"/>
  <c r="J27"/>
  <c r="J29" s="1"/>
  <c r="C29"/>
  <c r="K27" l="1"/>
  <c r="K29" s="1"/>
</calcChain>
</file>

<file path=xl/sharedStrings.xml><?xml version="1.0" encoding="utf-8"?>
<sst xmlns="http://schemas.openxmlformats.org/spreadsheetml/2006/main" count="232" uniqueCount="116">
  <si>
    <t>관</t>
  </si>
  <si>
    <t>항</t>
  </si>
  <si>
    <t>목/세목</t>
  </si>
  <si>
    <t>예산</t>
  </si>
  <si>
    <t>결산</t>
  </si>
  <si>
    <t>수입</t>
  </si>
  <si>
    <t>잡수입</t>
  </si>
  <si>
    <t>사무비</t>
  </si>
  <si>
    <t>인건비</t>
  </si>
  <si>
    <t>급여</t>
  </si>
  <si>
    <t>퇴직적립금</t>
  </si>
  <si>
    <t>사회보험부담금</t>
  </si>
  <si>
    <t>기타후생경비</t>
  </si>
  <si>
    <t>업무추진비</t>
  </si>
  <si>
    <t>기관운영비</t>
  </si>
  <si>
    <t>회의비</t>
  </si>
  <si>
    <t>운영비</t>
  </si>
  <si>
    <t>여비교통비</t>
  </si>
  <si>
    <t>수용비및수수료</t>
  </si>
  <si>
    <t>공공요금</t>
  </si>
  <si>
    <t>제세공과금</t>
  </si>
  <si>
    <t>차량유지비</t>
  </si>
  <si>
    <t>기타운영비</t>
  </si>
  <si>
    <t>홍보비</t>
  </si>
  <si>
    <t>사업비</t>
  </si>
  <si>
    <t>교육진행비</t>
  </si>
  <si>
    <t>행사진행비</t>
  </si>
  <si>
    <t>지역사회기여</t>
  </si>
  <si>
    <t>재산조성비</t>
  </si>
  <si>
    <t>시설비</t>
  </si>
  <si>
    <t>자산취득비</t>
  </si>
  <si>
    <t>집행률</t>
    <phoneticPr fontId="2" type="noConversion"/>
  </si>
  <si>
    <t>소계</t>
    <phoneticPr fontId="2" type="noConversion"/>
  </si>
  <si>
    <t>계</t>
    <phoneticPr fontId="2" type="noConversion"/>
  </si>
  <si>
    <t>사업수입</t>
    <phoneticPr fontId="2" type="noConversion"/>
  </si>
  <si>
    <t>수입계</t>
    <phoneticPr fontId="2" type="noConversion"/>
  </si>
  <si>
    <t>지출계</t>
    <phoneticPr fontId="2" type="noConversion"/>
  </si>
  <si>
    <t>차익</t>
    <phoneticPr fontId="2" type="noConversion"/>
  </si>
  <si>
    <t>수 입 총 괄</t>
    <phoneticPr fontId="2" type="noConversion"/>
  </si>
  <si>
    <t>지 출 총 괄</t>
    <phoneticPr fontId="2" type="noConversion"/>
  </si>
  <si>
    <t>자재비</t>
  </si>
  <si>
    <t>비고</t>
    <phoneticPr fontId="2" type="noConversion"/>
  </si>
  <si>
    <t>기타사업수입</t>
  </si>
  <si>
    <t>바우처사업수입</t>
  </si>
  <si>
    <t>유료사업수입</t>
  </si>
  <si>
    <t>항/목/세목</t>
    <phoneticPr fontId="2" type="noConversion"/>
  </si>
  <si>
    <t>2017 예산</t>
    <phoneticPr fontId="2" type="noConversion"/>
  </si>
  <si>
    <t>항/목/세목</t>
    <phoneticPr fontId="2" type="noConversion"/>
  </si>
  <si>
    <t>2017 결산</t>
    <phoneticPr fontId="2" type="noConversion"/>
  </si>
  <si>
    <t>사업수입의 87%</t>
    <phoneticPr fontId="2" type="noConversion"/>
  </si>
  <si>
    <t>사업수입의 93%</t>
    <phoneticPr fontId="2" type="noConversion"/>
  </si>
  <si>
    <t>사업수입의 99%</t>
    <phoneticPr fontId="2" type="noConversion"/>
  </si>
  <si>
    <t>도우누리협회비</t>
    <phoneticPr fontId="2" type="noConversion"/>
  </si>
  <si>
    <t>총회비용</t>
    <phoneticPr fontId="2" type="noConversion"/>
  </si>
  <si>
    <t>차년도이월및 운영자금</t>
    <phoneticPr fontId="2" type="noConversion"/>
  </si>
  <si>
    <t>비고</t>
    <phoneticPr fontId="2" type="noConversion"/>
  </si>
  <si>
    <t>01월/5,113,300</t>
    <phoneticPr fontId="2" type="noConversion"/>
  </si>
  <si>
    <t>02월/26,023,460</t>
    <phoneticPr fontId="2" type="noConversion"/>
  </si>
  <si>
    <t>03월/15,013,340</t>
    <phoneticPr fontId="2" type="noConversion"/>
  </si>
  <si>
    <t>04월/17,712,040</t>
    <phoneticPr fontId="2" type="noConversion"/>
  </si>
  <si>
    <t>05월/16,568,580</t>
    <phoneticPr fontId="2" type="noConversion"/>
  </si>
  <si>
    <t>06월/18,243,130</t>
    <phoneticPr fontId="2" type="noConversion"/>
  </si>
  <si>
    <t>07월/18,547,820</t>
    <phoneticPr fontId="2" type="noConversion"/>
  </si>
  <si>
    <t>08월/18,487,620</t>
    <phoneticPr fontId="2" type="noConversion"/>
  </si>
  <si>
    <t>09월/25,853,940</t>
    <phoneticPr fontId="2" type="noConversion"/>
  </si>
  <si>
    <t>10월/14,499,020</t>
    <phoneticPr fontId="2" type="noConversion"/>
  </si>
  <si>
    <t>11월/21,152,840</t>
    <phoneticPr fontId="2" type="noConversion"/>
  </si>
  <si>
    <t>12월/22,156,800</t>
    <phoneticPr fontId="2" type="noConversion"/>
  </si>
  <si>
    <t>명절수당1,360,000/야유회492,000/송년회500,000/단체상해공제및공상처리120,000/회식비등150,000</t>
    <phoneticPr fontId="2" type="noConversion"/>
  </si>
  <si>
    <t>결제단말기요금</t>
    <phoneticPr fontId="2" type="noConversion"/>
  </si>
  <si>
    <t>배상책임보험</t>
    <phoneticPr fontId="2" type="noConversion"/>
  </si>
  <si>
    <t>노인협회비 등</t>
    <phoneticPr fontId="2" type="noConversion"/>
  </si>
  <si>
    <t>앞치마330,000/홈페이지 100,000/달력110,000</t>
    <phoneticPr fontId="2" type="noConversion"/>
  </si>
  <si>
    <t>사례회의강사비,직무교육비 및 간식비</t>
    <phoneticPr fontId="2" type="noConversion"/>
  </si>
  <si>
    <t>집행률</t>
    <phoneticPr fontId="2" type="noConversion"/>
  </si>
  <si>
    <t>01월/4,287,500</t>
    <phoneticPr fontId="2" type="noConversion"/>
  </si>
  <si>
    <t>02월/21,858,600</t>
    <phoneticPr fontId="2" type="noConversion"/>
  </si>
  <si>
    <t>03월/11,689,200</t>
    <phoneticPr fontId="2" type="noConversion"/>
  </si>
  <si>
    <t>04월/12,010,500</t>
    <phoneticPr fontId="2" type="noConversion"/>
  </si>
  <si>
    <t>05월/11,883,000</t>
    <phoneticPr fontId="2" type="noConversion"/>
  </si>
  <si>
    <t>06월/12,010,500</t>
    <phoneticPr fontId="2" type="noConversion"/>
  </si>
  <si>
    <t>07월/11,770,800</t>
    <phoneticPr fontId="2" type="noConversion"/>
  </si>
  <si>
    <t>08월/10,052,100</t>
    <phoneticPr fontId="2" type="noConversion"/>
  </si>
  <si>
    <t>09월/14,647,200</t>
    <phoneticPr fontId="2" type="noConversion"/>
  </si>
  <si>
    <t>10월/8,124,300</t>
    <phoneticPr fontId="2" type="noConversion"/>
  </si>
  <si>
    <t>11월/10,827,300</t>
    <phoneticPr fontId="2" type="noConversion"/>
  </si>
  <si>
    <t>12월/10,291,800</t>
    <phoneticPr fontId="2" type="noConversion"/>
  </si>
  <si>
    <t>명절수당570,000/야유회480,000/송년회500,000/단체상해공제80,000</t>
    <phoneticPr fontId="2" type="noConversion"/>
  </si>
  <si>
    <t>정수기렌탈료346,800/직원수첩50,000/소모품구입100,000</t>
    <phoneticPr fontId="2" type="noConversion"/>
  </si>
  <si>
    <t>홈페이지100,000/앞치마260,000/달력96,250</t>
    <phoneticPr fontId="2" type="noConversion"/>
  </si>
  <si>
    <t>01월/8,318,600</t>
    <phoneticPr fontId="2" type="noConversion"/>
  </si>
  <si>
    <t>02월/28,303,044</t>
    <phoneticPr fontId="2" type="noConversion"/>
  </si>
  <si>
    <t>03월/17,126,697</t>
    <phoneticPr fontId="2" type="noConversion"/>
  </si>
  <si>
    <t>04월/15,696,172</t>
    <phoneticPr fontId="2" type="noConversion"/>
  </si>
  <si>
    <t>05월/14,240,800</t>
    <phoneticPr fontId="2" type="noConversion"/>
  </si>
  <si>
    <t>07월/11,749,487</t>
    <phoneticPr fontId="2" type="noConversion"/>
  </si>
  <si>
    <t>08월/13,693,902</t>
    <phoneticPr fontId="2" type="noConversion"/>
  </si>
  <si>
    <t>09월/16,679,683</t>
    <phoneticPr fontId="2" type="noConversion"/>
  </si>
  <si>
    <t>10월/10,407,508</t>
    <phoneticPr fontId="2" type="noConversion"/>
  </si>
  <si>
    <t>11월/14,161,589</t>
    <phoneticPr fontId="2" type="noConversion"/>
  </si>
  <si>
    <t>06월/13,498,079</t>
    <phoneticPr fontId="2" type="noConversion"/>
  </si>
  <si>
    <t>제공인력 급여및 수당</t>
    <phoneticPr fontId="2" type="noConversion"/>
  </si>
  <si>
    <t>제공인력및전담인력 급여등</t>
    <phoneticPr fontId="2" type="noConversion"/>
  </si>
  <si>
    <t>제공인력및전담인력 급여 등</t>
    <phoneticPr fontId="2" type="noConversion"/>
  </si>
  <si>
    <t>명절수당930,000/야유회384,000/송년회430,000/단체상해공제100,000/회식비270,000</t>
    <phoneticPr fontId="2" type="noConversion"/>
  </si>
  <si>
    <t>월례회의 간식비</t>
    <phoneticPr fontId="2" type="noConversion"/>
  </si>
  <si>
    <t>소모품구입 등</t>
    <phoneticPr fontId="2" type="noConversion"/>
  </si>
  <si>
    <t>통신요금</t>
    <phoneticPr fontId="2" type="noConversion"/>
  </si>
  <si>
    <t>유관기관 방문 및 후원</t>
    <phoneticPr fontId="2" type="noConversion"/>
  </si>
  <si>
    <t>홈페이지수정100,000/앞치마184,500</t>
    <phoneticPr fontId="2" type="noConversion"/>
  </si>
  <si>
    <t>직무교육간식비/시례회의 강사비</t>
    <phoneticPr fontId="2" type="noConversion"/>
  </si>
  <si>
    <t>정기총회비용</t>
    <phoneticPr fontId="2" type="noConversion"/>
  </si>
  <si>
    <t>12월/16,053,725</t>
    <phoneticPr fontId="2" type="noConversion"/>
  </si>
  <si>
    <t xml:space="preserve">2017년 가사간병 세입, 세출 결산보고서 </t>
    <phoneticPr fontId="2" type="noConversion"/>
  </si>
  <si>
    <t>2017년 노인바우처 세입, 세출 결산보고서</t>
    <phoneticPr fontId="2" type="noConversion"/>
  </si>
  <si>
    <t>2017년 아가마지 세입, 세출 결산보고서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</si>
</sst>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.0%"/>
    <numFmt numFmtId="179" formatCode="_-* #,##0.0_-;\-* #,##0.0_-;_-* &quot;-&quot;_-;_-@_-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rgb="FFFF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41" fontId="3" fillId="0" borderId="1" xfId="1" applyFont="1" applyBorder="1">
      <alignment vertical="center"/>
    </xf>
    <xf numFmtId="0" fontId="3" fillId="0" borderId="1" xfId="0" applyFont="1" applyBorder="1">
      <alignment vertical="center"/>
    </xf>
    <xf numFmtId="41" fontId="4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41" fontId="4" fillId="0" borderId="7" xfId="1" applyFont="1" applyBorder="1">
      <alignment vertical="center"/>
    </xf>
    <xf numFmtId="0" fontId="3" fillId="0" borderId="6" xfId="0" applyFont="1" applyBorder="1">
      <alignment vertical="center"/>
    </xf>
    <xf numFmtId="41" fontId="3" fillId="0" borderId="7" xfId="1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41" fontId="4" fillId="0" borderId="4" xfId="1" applyFont="1" applyBorder="1">
      <alignment vertical="center"/>
    </xf>
    <xf numFmtId="41" fontId="4" fillId="0" borderId="22" xfId="1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41" fontId="4" fillId="0" borderId="2" xfId="1" applyFont="1" applyBorder="1">
      <alignment vertical="center"/>
    </xf>
    <xf numFmtId="41" fontId="4" fillId="0" borderId="26" xfId="1" applyFont="1" applyBorder="1">
      <alignment vertical="center"/>
    </xf>
    <xf numFmtId="41" fontId="4" fillId="2" borderId="4" xfId="1" applyFont="1" applyFill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4" xfId="0" applyFont="1" applyBorder="1">
      <alignment vertical="center"/>
    </xf>
    <xf numFmtId="41" fontId="3" fillId="0" borderId="14" xfId="0" applyNumberFormat="1" applyFont="1" applyBorder="1">
      <alignment vertical="center"/>
    </xf>
    <xf numFmtId="0" fontId="3" fillId="0" borderId="22" xfId="0" applyFont="1" applyBorder="1">
      <alignment vertical="center"/>
    </xf>
    <xf numFmtId="41" fontId="3" fillId="0" borderId="4" xfId="1" applyFont="1" applyBorder="1">
      <alignment vertical="center"/>
    </xf>
    <xf numFmtId="0" fontId="3" fillId="0" borderId="10" xfId="0" applyFont="1" applyBorder="1">
      <alignment vertical="center"/>
    </xf>
    <xf numFmtId="41" fontId="3" fillId="0" borderId="2" xfId="1" applyFont="1" applyBorder="1">
      <alignment vertical="center"/>
    </xf>
    <xf numFmtId="41" fontId="3" fillId="0" borderId="2" xfId="1" applyFont="1" applyBorder="1" applyAlignment="1">
      <alignment horizontal="center" vertical="center"/>
    </xf>
    <xf numFmtId="41" fontId="3" fillId="0" borderId="6" xfId="1" applyFont="1" applyBorder="1">
      <alignment vertical="center"/>
    </xf>
    <xf numFmtId="41" fontId="3" fillId="0" borderId="1" xfId="1" applyFont="1" applyBorder="1" applyAlignment="1">
      <alignment horizontal="center" vertical="center"/>
    </xf>
    <xf numFmtId="41" fontId="3" fillId="0" borderId="25" xfId="1" applyFont="1" applyBorder="1" applyAlignment="1">
      <alignment horizontal="center" vertical="center"/>
    </xf>
    <xf numFmtId="41" fontId="3" fillId="0" borderId="24" xfId="1" applyFont="1" applyBorder="1" applyAlignment="1">
      <alignment horizontal="center" vertical="center"/>
    </xf>
    <xf numFmtId="41" fontId="3" fillId="0" borderId="23" xfId="1" applyFont="1" applyBorder="1" applyAlignment="1">
      <alignment horizontal="center" vertical="center"/>
    </xf>
    <xf numFmtId="10" fontId="3" fillId="0" borderId="15" xfId="0" applyNumberFormat="1" applyFont="1" applyBorder="1">
      <alignment vertical="center"/>
    </xf>
    <xf numFmtId="41" fontId="3" fillId="0" borderId="15" xfId="1" applyFont="1" applyBorder="1">
      <alignment vertical="center"/>
    </xf>
    <xf numFmtId="41" fontId="3" fillId="0" borderId="14" xfId="1" applyFont="1" applyBorder="1">
      <alignment vertical="center"/>
    </xf>
    <xf numFmtId="41" fontId="3" fillId="0" borderId="22" xfId="1" applyFont="1" applyBorder="1">
      <alignment vertical="center"/>
    </xf>
    <xf numFmtId="0" fontId="0" fillId="0" borderId="0" xfId="0" applyBorder="1">
      <alignment vertical="center"/>
    </xf>
    <xf numFmtId="41" fontId="3" fillId="0" borderId="4" xfId="1" applyFont="1" applyBorder="1" applyAlignment="1">
      <alignment horizontal="center" vertical="center"/>
    </xf>
    <xf numFmtId="41" fontId="3" fillId="0" borderId="10" xfId="1" applyFont="1" applyBorder="1">
      <alignment vertical="center"/>
    </xf>
    <xf numFmtId="9" fontId="3" fillId="0" borderId="22" xfId="1" applyNumberFormat="1" applyFont="1" applyBorder="1">
      <alignment vertical="center"/>
    </xf>
    <xf numFmtId="41" fontId="3" fillId="0" borderId="26" xfId="1" applyFont="1" applyBorder="1">
      <alignment vertical="center"/>
    </xf>
    <xf numFmtId="41" fontId="3" fillId="0" borderId="8" xfId="1" applyFont="1" applyBorder="1">
      <alignment vertical="center"/>
    </xf>
    <xf numFmtId="41" fontId="3" fillId="0" borderId="21" xfId="1" applyFont="1" applyBorder="1" applyAlignment="1">
      <alignment horizontal="center" vertical="center"/>
    </xf>
    <xf numFmtId="41" fontId="3" fillId="0" borderId="32" xfId="1" applyFont="1" applyBorder="1">
      <alignment vertical="center"/>
    </xf>
    <xf numFmtId="41" fontId="3" fillId="0" borderId="21" xfId="1" applyFont="1" applyBorder="1">
      <alignment vertical="center"/>
    </xf>
    <xf numFmtId="9" fontId="4" fillId="0" borderId="7" xfId="1" applyNumberFormat="1" applyFont="1" applyBorder="1">
      <alignment vertical="center"/>
    </xf>
    <xf numFmtId="9" fontId="4" fillId="0" borderId="22" xfId="1" applyNumberFormat="1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41" fontId="4" fillId="3" borderId="1" xfId="1" applyFont="1" applyFill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41" fontId="4" fillId="3" borderId="2" xfId="1" applyFont="1" applyFill="1" applyBorder="1">
      <alignment vertical="center"/>
    </xf>
    <xf numFmtId="41" fontId="4" fillId="3" borderId="24" xfId="1" applyFont="1" applyFill="1" applyBorder="1">
      <alignment vertical="center"/>
    </xf>
    <xf numFmtId="41" fontId="3" fillId="3" borderId="24" xfId="0" applyNumberFormat="1" applyFont="1" applyFill="1" applyBorder="1">
      <alignment vertical="center"/>
    </xf>
    <xf numFmtId="41" fontId="3" fillId="3" borderId="1" xfId="1" applyFont="1" applyFill="1" applyBorder="1" applyAlignment="1">
      <alignment horizontal="center" vertical="center"/>
    </xf>
    <xf numFmtId="41" fontId="3" fillId="3" borderId="1" xfId="1" applyFont="1" applyFill="1" applyBorder="1">
      <alignment vertical="center"/>
    </xf>
    <xf numFmtId="9" fontId="4" fillId="3" borderId="1" xfId="1" applyNumberFormat="1" applyFont="1" applyFill="1" applyBorder="1">
      <alignment vertical="center"/>
    </xf>
    <xf numFmtId="41" fontId="3" fillId="3" borderId="2" xfId="1" applyFont="1" applyFill="1" applyBorder="1" applyAlignment="1">
      <alignment horizontal="center" vertical="center"/>
    </xf>
    <xf numFmtId="41" fontId="3" fillId="3" borderId="2" xfId="1" applyFont="1" applyFill="1" applyBorder="1">
      <alignment vertical="center"/>
    </xf>
    <xf numFmtId="41" fontId="4" fillId="3" borderId="25" xfId="1" applyFont="1" applyFill="1" applyBorder="1">
      <alignment vertical="center"/>
    </xf>
    <xf numFmtId="10" fontId="3" fillId="3" borderId="1" xfId="1" applyNumberFormat="1" applyFont="1" applyFill="1" applyBorder="1">
      <alignment vertical="center"/>
    </xf>
    <xf numFmtId="41" fontId="3" fillId="3" borderId="24" xfId="1" applyFont="1" applyFill="1" applyBorder="1">
      <alignment vertical="center"/>
    </xf>
    <xf numFmtId="41" fontId="3" fillId="3" borderId="25" xfId="1" applyFont="1" applyFill="1" applyBorder="1">
      <alignment vertical="center"/>
    </xf>
    <xf numFmtId="9" fontId="3" fillId="0" borderId="7" xfId="1" applyNumberFormat="1" applyFont="1" applyBorder="1">
      <alignment vertical="center"/>
    </xf>
    <xf numFmtId="176" fontId="3" fillId="3" borderId="25" xfId="0" applyNumberFormat="1" applyFont="1" applyFill="1" applyBorder="1">
      <alignment vertical="center"/>
    </xf>
    <xf numFmtId="176" fontId="4" fillId="3" borderId="1" xfId="1" applyNumberFormat="1" applyFont="1" applyFill="1" applyBorder="1">
      <alignment vertical="center"/>
    </xf>
    <xf numFmtId="176" fontId="4" fillId="0" borderId="22" xfId="1" applyNumberFormat="1" applyFont="1" applyBorder="1">
      <alignment vertical="center"/>
    </xf>
    <xf numFmtId="176" fontId="4" fillId="3" borderId="24" xfId="1" applyNumberFormat="1" applyFont="1" applyFill="1" applyBorder="1">
      <alignment vertical="center"/>
    </xf>
    <xf numFmtId="176" fontId="3" fillId="0" borderId="22" xfId="1" applyNumberFormat="1" applyFont="1" applyBorder="1">
      <alignment vertical="center"/>
    </xf>
    <xf numFmtId="176" fontId="3" fillId="3" borderId="25" xfId="1" applyNumberFormat="1" applyFont="1" applyFill="1" applyBorder="1">
      <alignment vertical="center"/>
    </xf>
    <xf numFmtId="41" fontId="6" fillId="2" borderId="4" xfId="1" applyFont="1" applyFill="1" applyBorder="1">
      <alignment vertical="center"/>
    </xf>
    <xf numFmtId="176" fontId="3" fillId="3" borderId="1" xfId="1" applyNumberFormat="1" applyFont="1" applyFill="1" applyBorder="1">
      <alignment vertical="center"/>
    </xf>
    <xf numFmtId="176" fontId="3" fillId="3" borderId="24" xfId="1" applyNumberFormat="1" applyFont="1" applyFill="1" applyBorder="1">
      <alignment vertical="center"/>
    </xf>
    <xf numFmtId="179" fontId="4" fillId="0" borderId="1" xfId="1" applyNumberFormat="1" applyFont="1" applyBorder="1">
      <alignment vertical="center"/>
    </xf>
    <xf numFmtId="0" fontId="3" fillId="0" borderId="34" xfId="0" applyFont="1" applyBorder="1">
      <alignment vertical="center"/>
    </xf>
    <xf numFmtId="41" fontId="3" fillId="0" borderId="35" xfId="0" applyNumberFormat="1" applyFont="1" applyBorder="1">
      <alignment vertical="center"/>
    </xf>
    <xf numFmtId="41" fontId="4" fillId="0" borderId="7" xfId="1" applyFont="1" applyBorder="1" applyAlignment="1">
      <alignment vertical="center" wrapText="1"/>
    </xf>
    <xf numFmtId="176" fontId="4" fillId="0" borderId="22" xfId="1" applyNumberFormat="1" applyFont="1" applyBorder="1" applyAlignment="1">
      <alignment horizontal="left" vertical="center"/>
    </xf>
    <xf numFmtId="41" fontId="4" fillId="0" borderId="7" xfId="1" applyFont="1" applyBorder="1" applyAlignment="1">
      <alignment horizontal="left" vertical="center"/>
    </xf>
    <xf numFmtId="41" fontId="3" fillId="0" borderId="34" xfId="1" applyFont="1" applyBorder="1">
      <alignment vertical="center"/>
    </xf>
    <xf numFmtId="41" fontId="3" fillId="0" borderId="35" xfId="1" applyFont="1" applyBorder="1">
      <alignment vertical="center"/>
    </xf>
    <xf numFmtId="41" fontId="3" fillId="0" borderId="7" xfId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1" fontId="3" fillId="0" borderId="9" xfId="1" applyFont="1" applyBorder="1" applyAlignment="1">
      <alignment horizontal="center" vertical="center"/>
    </xf>
    <xf numFmtId="41" fontId="3" fillId="0" borderId="10" xfId="1" applyFont="1" applyBorder="1" applyAlignment="1">
      <alignment horizontal="center" vertical="center"/>
    </xf>
    <xf numFmtId="41" fontId="3" fillId="0" borderId="2" xfId="1" applyFont="1" applyBorder="1" applyAlignment="1">
      <alignment horizontal="center" vertical="center"/>
    </xf>
    <xf numFmtId="41" fontId="3" fillId="0" borderId="3" xfId="1" applyFont="1" applyBorder="1" applyAlignment="1">
      <alignment horizontal="center" vertical="center"/>
    </xf>
    <xf numFmtId="41" fontId="3" fillId="0" borderId="4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1" fontId="3" fillId="0" borderId="8" xfId="1" applyFont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41" fontId="3" fillId="0" borderId="11" xfId="1" applyFont="1" applyBorder="1" applyAlignment="1">
      <alignment horizontal="center" vertical="center"/>
    </xf>
    <xf numFmtId="41" fontId="3" fillId="0" borderId="13" xfId="1" applyFont="1" applyBorder="1" applyAlignment="1">
      <alignment horizontal="center" vertical="center"/>
    </xf>
    <xf numFmtId="41" fontId="3" fillId="0" borderId="12" xfId="1" applyFont="1" applyBorder="1" applyAlignment="1">
      <alignment horizontal="center" vertical="center"/>
    </xf>
    <xf numFmtId="41" fontId="3" fillId="0" borderId="33" xfId="1" applyFont="1" applyBorder="1" applyAlignment="1">
      <alignment horizontal="center" vertical="center"/>
    </xf>
    <xf numFmtId="41" fontId="3" fillId="0" borderId="17" xfId="1" applyFont="1" applyBorder="1" applyAlignment="1">
      <alignment horizontal="center" vertical="center"/>
    </xf>
    <xf numFmtId="41" fontId="3" fillId="0" borderId="18" xfId="1" applyFont="1" applyBorder="1" applyAlignment="1">
      <alignment horizontal="center" vertical="center"/>
    </xf>
    <xf numFmtId="41" fontId="3" fillId="0" borderId="20" xfId="1" applyFont="1" applyBorder="1" applyAlignment="1">
      <alignment horizontal="center" vertical="center"/>
    </xf>
    <xf numFmtId="41" fontId="3" fillId="3" borderId="27" xfId="1" applyFont="1" applyFill="1" applyBorder="1" applyAlignment="1">
      <alignment horizontal="center" vertical="center"/>
    </xf>
    <xf numFmtId="41" fontId="3" fillId="3" borderId="29" xfId="1" applyFont="1" applyFill="1" applyBorder="1" applyAlignment="1">
      <alignment horizontal="center" vertical="center"/>
    </xf>
    <xf numFmtId="41" fontId="3" fillId="3" borderId="28" xfId="1" applyFont="1" applyFill="1" applyBorder="1" applyAlignment="1">
      <alignment horizontal="center" vertical="center"/>
    </xf>
    <xf numFmtId="41" fontId="3" fillId="0" borderId="19" xfId="1" applyFont="1" applyBorder="1" applyAlignment="1">
      <alignment horizontal="center" vertical="center"/>
    </xf>
    <xf numFmtId="41" fontId="3" fillId="0" borderId="36" xfId="1" applyFont="1" applyBorder="1" applyAlignment="1">
      <alignment horizontal="center" vertical="center"/>
    </xf>
    <xf numFmtId="41" fontId="3" fillId="0" borderId="37" xfId="1" applyFont="1" applyBorder="1" applyAlignment="1">
      <alignment horizontal="center" vertical="center"/>
    </xf>
    <xf numFmtId="41" fontId="3" fillId="0" borderId="38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workbookViewId="0">
      <selection activeCell="J5" sqref="J5"/>
    </sheetView>
  </sheetViews>
  <sheetFormatPr defaultRowHeight="16.5"/>
  <cols>
    <col min="1" max="1" width="6" customWidth="1"/>
    <col min="2" max="2" width="11.5" customWidth="1"/>
    <col min="3" max="3" width="11.25" customWidth="1"/>
    <col min="4" max="4" width="11.125" customWidth="1"/>
    <col min="5" max="5" width="5.5" customWidth="1"/>
    <col min="6" max="6" width="13" customWidth="1"/>
    <col min="7" max="7" width="7.875" customWidth="1"/>
    <col min="9" max="10" width="11.25" customWidth="1"/>
    <col min="11" max="11" width="10.625" customWidth="1"/>
    <col min="12" max="12" width="6.5" customWidth="1"/>
    <col min="13" max="13" width="25.5" customWidth="1"/>
  </cols>
  <sheetData>
    <row r="1" spans="1:13" ht="24" customHeight="1" thickBot="1">
      <c r="A1" s="83" t="s">
        <v>113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17.25" thickBot="1">
      <c r="A2" s="114" t="s">
        <v>38</v>
      </c>
      <c r="B2" s="115"/>
      <c r="C2" s="115"/>
      <c r="D2" s="116"/>
      <c r="E2" s="46"/>
      <c r="F2" s="46"/>
      <c r="G2" s="114" t="s">
        <v>39</v>
      </c>
      <c r="H2" s="115"/>
      <c r="I2" s="115"/>
      <c r="J2" s="115"/>
      <c r="K2" s="116"/>
      <c r="L2" s="45" t="s">
        <v>31</v>
      </c>
      <c r="M2" s="44" t="s">
        <v>41</v>
      </c>
    </row>
    <row r="3" spans="1:13" ht="17.25" thickBot="1">
      <c r="A3" s="33" t="s">
        <v>0</v>
      </c>
      <c r="B3" s="32" t="s">
        <v>47</v>
      </c>
      <c r="C3" s="32" t="s">
        <v>46</v>
      </c>
      <c r="D3" s="32" t="s">
        <v>48</v>
      </c>
      <c r="E3" s="31" t="s">
        <v>74</v>
      </c>
      <c r="F3" s="31" t="s">
        <v>55</v>
      </c>
      <c r="G3" s="33" t="s">
        <v>0</v>
      </c>
      <c r="H3" s="32" t="s">
        <v>1</v>
      </c>
      <c r="I3" s="32" t="s">
        <v>2</v>
      </c>
      <c r="J3" s="32" t="s">
        <v>46</v>
      </c>
      <c r="K3" s="32" t="s">
        <v>48</v>
      </c>
      <c r="L3" s="32"/>
      <c r="M3" s="31"/>
    </row>
    <row r="4" spans="1:13">
      <c r="A4" s="113" t="s">
        <v>5</v>
      </c>
      <c r="B4" s="39" t="s">
        <v>43</v>
      </c>
      <c r="C4" s="25">
        <v>180000000</v>
      </c>
      <c r="D4" s="25">
        <v>139452800</v>
      </c>
      <c r="E4" s="69">
        <v>0.77500000000000002</v>
      </c>
      <c r="F4" s="69" t="s">
        <v>75</v>
      </c>
      <c r="G4" s="113" t="s">
        <v>7</v>
      </c>
      <c r="H4" s="87" t="s">
        <v>8</v>
      </c>
      <c r="I4" s="39" t="s">
        <v>9</v>
      </c>
      <c r="J4" s="25">
        <v>149000000</v>
      </c>
      <c r="K4" s="25">
        <v>119704268</v>
      </c>
      <c r="L4" s="25"/>
      <c r="M4" s="37" t="s">
        <v>102</v>
      </c>
    </row>
    <row r="5" spans="1:13">
      <c r="A5" s="84"/>
      <c r="B5" s="30" t="s">
        <v>42</v>
      </c>
      <c r="C5" s="1">
        <v>0</v>
      </c>
      <c r="D5" s="1">
        <v>0</v>
      </c>
      <c r="E5" s="7"/>
      <c r="F5" s="7" t="s">
        <v>76</v>
      </c>
      <c r="G5" s="84"/>
      <c r="H5" s="87"/>
      <c r="I5" s="30" t="s">
        <v>10</v>
      </c>
      <c r="J5" s="1">
        <v>12000000</v>
      </c>
      <c r="K5" s="1">
        <v>8530172</v>
      </c>
      <c r="L5" s="1"/>
      <c r="M5" s="7"/>
    </row>
    <row r="6" spans="1:13">
      <c r="A6" s="84"/>
      <c r="B6" s="30" t="s">
        <v>6</v>
      </c>
      <c r="C6" s="1">
        <v>13000</v>
      </c>
      <c r="D6" s="1">
        <v>13600</v>
      </c>
      <c r="E6" s="7"/>
      <c r="F6" s="7" t="s">
        <v>77</v>
      </c>
      <c r="G6" s="84"/>
      <c r="H6" s="87"/>
      <c r="I6" s="30" t="s">
        <v>11</v>
      </c>
      <c r="J6" s="1">
        <v>10000000</v>
      </c>
      <c r="K6" s="1">
        <v>8207214</v>
      </c>
      <c r="L6" s="1"/>
      <c r="M6" s="7"/>
    </row>
    <row r="7" spans="1:13" ht="30" customHeight="1">
      <c r="A7" s="84"/>
      <c r="B7" s="30"/>
      <c r="C7" s="1"/>
      <c r="D7" s="1"/>
      <c r="E7" s="7"/>
      <c r="F7" s="7" t="s">
        <v>78</v>
      </c>
      <c r="G7" s="84"/>
      <c r="H7" s="87"/>
      <c r="I7" s="30" t="s">
        <v>12</v>
      </c>
      <c r="J7" s="1">
        <v>2500000</v>
      </c>
      <c r="K7" s="1">
        <v>1612460</v>
      </c>
      <c r="L7" s="1"/>
      <c r="M7" s="82" t="s">
        <v>87</v>
      </c>
    </row>
    <row r="8" spans="1:13">
      <c r="A8" s="85"/>
      <c r="B8" s="30"/>
      <c r="C8" s="1"/>
      <c r="D8" s="1"/>
      <c r="E8" s="7"/>
      <c r="F8" s="7" t="s">
        <v>79</v>
      </c>
      <c r="G8" s="84"/>
      <c r="H8" s="88"/>
      <c r="I8" s="55" t="s">
        <v>32</v>
      </c>
      <c r="J8" s="56">
        <f>SUM(J4:J7)</f>
        <v>173500000</v>
      </c>
      <c r="K8" s="56">
        <f>SUM(K4:K7)</f>
        <v>138054114</v>
      </c>
      <c r="L8" s="72">
        <v>0.79600000000000004</v>
      </c>
      <c r="M8" s="64" t="s">
        <v>51</v>
      </c>
    </row>
    <row r="9" spans="1:13">
      <c r="A9" s="29"/>
      <c r="B9" s="30"/>
      <c r="C9" s="1"/>
      <c r="D9" s="1"/>
      <c r="E9" s="7"/>
      <c r="F9" s="7" t="s">
        <v>80</v>
      </c>
      <c r="G9" s="84"/>
      <c r="H9" s="86" t="s">
        <v>13</v>
      </c>
      <c r="I9" s="30" t="s">
        <v>14</v>
      </c>
      <c r="J9" s="1">
        <v>715000</v>
      </c>
      <c r="K9" s="1">
        <v>715000</v>
      </c>
      <c r="L9" s="1"/>
      <c r="M9" s="7" t="s">
        <v>52</v>
      </c>
    </row>
    <row r="10" spans="1:13">
      <c r="A10" s="29"/>
      <c r="B10" s="1"/>
      <c r="C10" s="1"/>
      <c r="D10" s="1"/>
      <c r="E10" s="7"/>
      <c r="F10" s="7" t="s">
        <v>81</v>
      </c>
      <c r="G10" s="84"/>
      <c r="H10" s="87"/>
      <c r="I10" s="30" t="s">
        <v>15</v>
      </c>
      <c r="J10" s="1">
        <v>50000</v>
      </c>
      <c r="K10" s="1">
        <v>0</v>
      </c>
      <c r="L10" s="1"/>
      <c r="M10" s="7"/>
    </row>
    <row r="11" spans="1:13">
      <c r="A11" s="29"/>
      <c r="B11" s="1"/>
      <c r="C11" s="1"/>
      <c r="D11" s="1"/>
      <c r="E11" s="7"/>
      <c r="F11" s="7" t="s">
        <v>82</v>
      </c>
      <c r="G11" s="84"/>
      <c r="H11" s="88"/>
      <c r="I11" s="55" t="s">
        <v>32</v>
      </c>
      <c r="J11" s="56">
        <f>SUM(J9:J10)</f>
        <v>765000</v>
      </c>
      <c r="K11" s="56">
        <f>SUM(K9:K10)</f>
        <v>715000</v>
      </c>
      <c r="L11" s="72">
        <v>0.93500000000000005</v>
      </c>
      <c r="M11" s="7"/>
    </row>
    <row r="12" spans="1:13">
      <c r="A12" s="29"/>
      <c r="B12" s="1"/>
      <c r="C12" s="1"/>
      <c r="D12" s="1"/>
      <c r="E12" s="7"/>
      <c r="F12" s="7" t="s">
        <v>83</v>
      </c>
      <c r="G12" s="84"/>
      <c r="H12" s="86" t="s">
        <v>16</v>
      </c>
      <c r="I12" s="30" t="s">
        <v>17</v>
      </c>
      <c r="J12" s="1">
        <v>100000</v>
      </c>
      <c r="K12" s="1">
        <v>0</v>
      </c>
      <c r="L12" s="1"/>
      <c r="M12" s="7"/>
    </row>
    <row r="13" spans="1:13" ht="25.5" customHeight="1">
      <c r="A13" s="29"/>
      <c r="B13" s="1"/>
      <c r="C13" s="1"/>
      <c r="D13" s="1"/>
      <c r="E13" s="7"/>
      <c r="F13" s="7" t="s">
        <v>84</v>
      </c>
      <c r="G13" s="84"/>
      <c r="H13" s="87"/>
      <c r="I13" s="30" t="s">
        <v>18</v>
      </c>
      <c r="J13" s="1">
        <v>600000</v>
      </c>
      <c r="K13" s="1">
        <v>501700</v>
      </c>
      <c r="L13" s="1"/>
      <c r="M13" s="82" t="s">
        <v>88</v>
      </c>
    </row>
    <row r="14" spans="1:13">
      <c r="A14" s="29"/>
      <c r="B14" s="1"/>
      <c r="C14" s="1"/>
      <c r="D14" s="1"/>
      <c r="E14" s="7"/>
      <c r="F14" s="7" t="s">
        <v>85</v>
      </c>
      <c r="G14" s="84"/>
      <c r="H14" s="87"/>
      <c r="I14" s="30" t="s">
        <v>19</v>
      </c>
      <c r="J14" s="1">
        <v>500000</v>
      </c>
      <c r="K14" s="1">
        <v>540000</v>
      </c>
      <c r="L14" s="1"/>
      <c r="M14" s="7" t="s">
        <v>69</v>
      </c>
    </row>
    <row r="15" spans="1:13">
      <c r="A15" s="29"/>
      <c r="B15" s="1"/>
      <c r="C15" s="1"/>
      <c r="D15" s="1"/>
      <c r="E15" s="7"/>
      <c r="F15" s="7" t="s">
        <v>86</v>
      </c>
      <c r="G15" s="84"/>
      <c r="H15" s="87"/>
      <c r="I15" s="30" t="s">
        <v>20</v>
      </c>
      <c r="J15" s="1">
        <v>50000</v>
      </c>
      <c r="K15" s="1">
        <v>22900</v>
      </c>
      <c r="L15" s="1"/>
      <c r="M15" s="7" t="s">
        <v>70</v>
      </c>
    </row>
    <row r="16" spans="1:13">
      <c r="A16" s="29"/>
      <c r="B16" s="1"/>
      <c r="C16" s="1"/>
      <c r="D16" s="1"/>
      <c r="E16" s="7"/>
      <c r="F16" s="7"/>
      <c r="G16" s="84"/>
      <c r="H16" s="87"/>
      <c r="I16" s="30" t="s">
        <v>21</v>
      </c>
      <c r="J16" s="1">
        <v>0</v>
      </c>
      <c r="K16" s="1">
        <v>0</v>
      </c>
      <c r="L16" s="1"/>
      <c r="M16" s="7"/>
    </row>
    <row r="17" spans="1:13">
      <c r="A17" s="29"/>
      <c r="B17" s="1"/>
      <c r="C17" s="1"/>
      <c r="D17" s="1"/>
      <c r="E17" s="7"/>
      <c r="F17" s="7"/>
      <c r="G17" s="84"/>
      <c r="H17" s="87"/>
      <c r="I17" s="30" t="s">
        <v>22</v>
      </c>
      <c r="J17" s="1">
        <v>100000</v>
      </c>
      <c r="K17" s="1">
        <v>0</v>
      </c>
      <c r="L17" s="1"/>
      <c r="M17" s="7"/>
    </row>
    <row r="18" spans="1:13" ht="25.5" customHeight="1">
      <c r="A18" s="29"/>
      <c r="B18" s="1"/>
      <c r="C18" s="1"/>
      <c r="D18" s="1"/>
      <c r="E18" s="7"/>
      <c r="F18" s="7"/>
      <c r="G18" s="84"/>
      <c r="H18" s="87"/>
      <c r="I18" s="30" t="s">
        <v>23</v>
      </c>
      <c r="J18" s="1">
        <v>150000</v>
      </c>
      <c r="K18" s="1">
        <v>456250</v>
      </c>
      <c r="L18" s="1"/>
      <c r="M18" s="82" t="s">
        <v>89</v>
      </c>
    </row>
    <row r="19" spans="1:13">
      <c r="A19" s="29"/>
      <c r="B19" s="1"/>
      <c r="C19" s="1"/>
      <c r="D19" s="1"/>
      <c r="E19" s="7"/>
      <c r="F19" s="7"/>
      <c r="G19" s="85"/>
      <c r="H19" s="88"/>
      <c r="I19" s="55" t="s">
        <v>32</v>
      </c>
      <c r="J19" s="56">
        <f>SUM(J12:J18)</f>
        <v>1500000</v>
      </c>
      <c r="K19" s="56">
        <f>SUM(K12:K18)</f>
        <v>1520850</v>
      </c>
      <c r="L19" s="72">
        <v>1.014</v>
      </c>
      <c r="M19" s="7"/>
    </row>
    <row r="20" spans="1:13">
      <c r="A20" s="29"/>
      <c r="B20" s="1"/>
      <c r="C20" s="1"/>
      <c r="D20" s="1"/>
      <c r="E20" s="7"/>
      <c r="F20" s="7"/>
      <c r="G20" s="92" t="s">
        <v>24</v>
      </c>
      <c r="H20" s="86" t="s">
        <v>24</v>
      </c>
      <c r="I20" s="30" t="s">
        <v>25</v>
      </c>
      <c r="J20" s="1">
        <v>300000</v>
      </c>
      <c r="K20" s="1">
        <v>0</v>
      </c>
      <c r="L20" s="1"/>
      <c r="M20" s="7"/>
    </row>
    <row r="21" spans="1:13">
      <c r="A21" s="29"/>
      <c r="B21" s="1"/>
      <c r="C21" s="1"/>
      <c r="D21" s="1"/>
      <c r="E21" s="7"/>
      <c r="F21" s="7"/>
      <c r="G21" s="84"/>
      <c r="H21" s="87"/>
      <c r="I21" s="30" t="s">
        <v>26</v>
      </c>
      <c r="J21" s="1">
        <v>400000</v>
      </c>
      <c r="K21" s="1">
        <v>400000</v>
      </c>
      <c r="L21" s="1"/>
      <c r="M21" s="7" t="s">
        <v>53</v>
      </c>
    </row>
    <row r="22" spans="1:13" hidden="1">
      <c r="A22" s="29"/>
      <c r="B22" s="1"/>
      <c r="C22" s="1"/>
      <c r="D22" s="1"/>
      <c r="E22" s="7"/>
      <c r="F22" s="7"/>
      <c r="G22" s="84"/>
      <c r="H22" s="87"/>
      <c r="I22" s="30" t="s">
        <v>27</v>
      </c>
      <c r="J22" s="1">
        <v>0</v>
      </c>
      <c r="K22" s="1">
        <v>0</v>
      </c>
      <c r="L22" s="1"/>
      <c r="M22" s="7"/>
    </row>
    <row r="23" spans="1:13" ht="17.25" thickBot="1">
      <c r="A23" s="29"/>
      <c r="B23" s="1"/>
      <c r="C23" s="1"/>
      <c r="D23" s="1"/>
      <c r="E23" s="7"/>
      <c r="F23" s="7"/>
      <c r="G23" s="85"/>
      <c r="H23" s="88"/>
      <c r="I23" s="55" t="s">
        <v>32</v>
      </c>
      <c r="J23" s="56">
        <f>SUM(J20:J22)</f>
        <v>700000</v>
      </c>
      <c r="K23" s="56">
        <f>SUM(K20:K22)</f>
        <v>400000</v>
      </c>
      <c r="L23" s="61">
        <v>0.57099999999999995</v>
      </c>
      <c r="M23" s="7"/>
    </row>
    <row r="24" spans="1:13" hidden="1">
      <c r="A24" s="29"/>
      <c r="B24" s="1"/>
      <c r="C24" s="1"/>
      <c r="D24" s="1"/>
      <c r="E24" s="7"/>
      <c r="F24" s="7"/>
      <c r="G24" s="92" t="s">
        <v>28</v>
      </c>
      <c r="H24" s="86" t="s">
        <v>29</v>
      </c>
      <c r="I24" s="30" t="s">
        <v>30</v>
      </c>
      <c r="J24" s="1">
        <v>0</v>
      </c>
      <c r="K24" s="1">
        <v>0</v>
      </c>
      <c r="L24" s="1"/>
      <c r="M24" s="7"/>
    </row>
    <row r="25" spans="1:13" ht="17.25" hidden="1" thickBot="1">
      <c r="A25" s="43"/>
      <c r="B25" s="27"/>
      <c r="C25" s="27"/>
      <c r="D25" s="27"/>
      <c r="E25" s="42"/>
      <c r="F25" s="42"/>
      <c r="G25" s="84"/>
      <c r="H25" s="87"/>
      <c r="I25" s="58" t="s">
        <v>32</v>
      </c>
      <c r="J25" s="59">
        <f>SUM(J24)</f>
        <v>0</v>
      </c>
      <c r="K25" s="59">
        <f>SUM(K24)</f>
        <v>0</v>
      </c>
      <c r="L25" s="59"/>
      <c r="M25" s="42"/>
    </row>
    <row r="26" spans="1:13" ht="17.25" thickBot="1">
      <c r="A26" s="117" t="s">
        <v>35</v>
      </c>
      <c r="B26" s="118"/>
      <c r="C26" s="62">
        <f>SUM(C4:C25)</f>
        <v>180013000</v>
      </c>
      <c r="D26" s="62">
        <f>SUM(D4:D25)</f>
        <v>139466400</v>
      </c>
      <c r="E26" s="70">
        <v>0.77500000000000002</v>
      </c>
      <c r="F26" s="70"/>
      <c r="G26" s="117" t="s">
        <v>36</v>
      </c>
      <c r="H26" s="119"/>
      <c r="I26" s="118"/>
      <c r="J26" s="62">
        <f>J8+J11+J19+J23+J25</f>
        <v>176465000</v>
      </c>
      <c r="K26" s="62">
        <f>K8+K11+K19+K23+K25</f>
        <v>140689964</v>
      </c>
      <c r="L26" s="73">
        <v>1.0089999999999999</v>
      </c>
      <c r="M26" s="63"/>
    </row>
    <row r="27" spans="1:13">
      <c r="A27" s="40"/>
      <c r="B27" s="25"/>
      <c r="C27" s="25"/>
      <c r="D27" s="25"/>
      <c r="E27" s="80"/>
      <c r="F27" s="41"/>
      <c r="G27" s="40"/>
      <c r="H27" s="25"/>
      <c r="I27" s="39" t="s">
        <v>37</v>
      </c>
      <c r="J27" s="25">
        <v>3548000</v>
      </c>
      <c r="K27" s="71">
        <v>-1223564</v>
      </c>
      <c r="L27" s="38"/>
      <c r="M27" s="37"/>
    </row>
    <row r="28" spans="1:13" ht="17.25" thickBot="1">
      <c r="A28" s="110" t="s">
        <v>33</v>
      </c>
      <c r="B28" s="111"/>
      <c r="C28" s="36">
        <f>SUM(C26:C27)</f>
        <v>180013000</v>
      </c>
      <c r="D28" s="36">
        <f>SUM(D26:D27)</f>
        <v>139466400</v>
      </c>
      <c r="E28" s="81"/>
      <c r="F28" s="35"/>
      <c r="G28" s="110" t="s">
        <v>33</v>
      </c>
      <c r="H28" s="112"/>
      <c r="I28" s="111"/>
      <c r="J28" s="36">
        <f>SUM(J26:J27)</f>
        <v>180013000</v>
      </c>
      <c r="K28" s="36">
        <f>SUM(K26:K27)</f>
        <v>139466400</v>
      </c>
      <c r="L28" s="36"/>
      <c r="M28" s="35"/>
    </row>
  </sheetData>
  <mergeCells count="16">
    <mergeCell ref="A28:B28"/>
    <mergeCell ref="G28:I28"/>
    <mergeCell ref="A1:M1"/>
    <mergeCell ref="H4:H8"/>
    <mergeCell ref="H9:H11"/>
    <mergeCell ref="H12:H19"/>
    <mergeCell ref="H20:H23"/>
    <mergeCell ref="G24:G25"/>
    <mergeCell ref="A4:A8"/>
    <mergeCell ref="G4:G19"/>
    <mergeCell ref="G20:G23"/>
    <mergeCell ref="H24:H25"/>
    <mergeCell ref="A2:D2"/>
    <mergeCell ref="G2:K2"/>
    <mergeCell ref="A26:B26"/>
    <mergeCell ref="G26:I26"/>
  </mergeCells>
  <phoneticPr fontId="2" type="noConversion"/>
  <pageMargins left="0.25" right="0.25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workbookViewId="0">
      <selection activeCell="C36" sqref="C36"/>
    </sheetView>
  </sheetViews>
  <sheetFormatPr defaultRowHeight="16.5"/>
  <cols>
    <col min="1" max="1" width="6" customWidth="1"/>
    <col min="3" max="3" width="11.375" customWidth="1"/>
    <col min="4" max="4" width="11.125" customWidth="1"/>
    <col min="5" max="5" width="6" customWidth="1"/>
    <col min="6" max="6" width="12.75" customWidth="1"/>
    <col min="7" max="7" width="8.5" customWidth="1"/>
    <col min="8" max="8" width="8.75" customWidth="1"/>
    <col min="9" max="10" width="11.125" customWidth="1"/>
    <col min="11" max="11" width="11.25" customWidth="1"/>
    <col min="12" max="12" width="6.75" customWidth="1"/>
    <col min="13" max="13" width="33.875" customWidth="1"/>
  </cols>
  <sheetData>
    <row r="1" spans="1:13" ht="30" customHeight="1" thickBot="1">
      <c r="A1" s="83" t="s">
        <v>114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17.25" thickBot="1">
      <c r="A2" s="95" t="s">
        <v>38</v>
      </c>
      <c r="B2" s="96"/>
      <c r="C2" s="96"/>
      <c r="D2" s="96"/>
      <c r="E2" s="96"/>
      <c r="F2" s="97"/>
      <c r="G2" s="95" t="s">
        <v>39</v>
      </c>
      <c r="H2" s="96"/>
      <c r="I2" s="96"/>
      <c r="J2" s="96"/>
      <c r="K2" s="96"/>
      <c r="L2" s="98"/>
      <c r="M2" s="8" t="s">
        <v>41</v>
      </c>
    </row>
    <row r="3" spans="1:13" ht="17.25" thickBot="1">
      <c r="A3" s="12" t="s">
        <v>0</v>
      </c>
      <c r="B3" s="13" t="s">
        <v>47</v>
      </c>
      <c r="C3" s="13" t="s">
        <v>46</v>
      </c>
      <c r="D3" s="13" t="s">
        <v>48</v>
      </c>
      <c r="E3" s="14" t="s">
        <v>31</v>
      </c>
      <c r="F3" s="14" t="s">
        <v>55</v>
      </c>
      <c r="G3" s="12" t="s">
        <v>0</v>
      </c>
      <c r="H3" s="13" t="s">
        <v>1</v>
      </c>
      <c r="I3" s="13" t="s">
        <v>2</v>
      </c>
      <c r="J3" s="13" t="s">
        <v>46</v>
      </c>
      <c r="K3" s="13" t="s">
        <v>48</v>
      </c>
      <c r="L3" s="13" t="s">
        <v>31</v>
      </c>
      <c r="M3" s="14"/>
    </row>
    <row r="4" spans="1:13">
      <c r="A4" s="99" t="s">
        <v>5</v>
      </c>
      <c r="B4" s="20" t="s">
        <v>34</v>
      </c>
      <c r="C4" s="10">
        <v>216000000</v>
      </c>
      <c r="D4" s="10">
        <v>219371890</v>
      </c>
      <c r="E4" s="67">
        <v>1.016</v>
      </c>
      <c r="F4" s="78" t="s">
        <v>56</v>
      </c>
      <c r="G4" s="99" t="s">
        <v>7</v>
      </c>
      <c r="H4" s="102" t="s">
        <v>8</v>
      </c>
      <c r="I4" s="20" t="s">
        <v>9</v>
      </c>
      <c r="J4" s="10">
        <v>178500000</v>
      </c>
      <c r="K4" s="10">
        <v>176344982</v>
      </c>
      <c r="L4" s="10"/>
      <c r="M4" s="11" t="s">
        <v>103</v>
      </c>
    </row>
    <row r="5" spans="1:13">
      <c r="A5" s="99"/>
      <c r="B5" s="4" t="s">
        <v>42</v>
      </c>
      <c r="C5" s="3">
        <v>0</v>
      </c>
      <c r="D5" s="3">
        <v>0</v>
      </c>
      <c r="E5" s="5"/>
      <c r="F5" s="79" t="s">
        <v>57</v>
      </c>
      <c r="G5" s="99"/>
      <c r="H5" s="102"/>
      <c r="I5" s="4" t="s">
        <v>10</v>
      </c>
      <c r="J5" s="3">
        <v>14300000</v>
      </c>
      <c r="K5" s="3">
        <v>14452004</v>
      </c>
      <c r="L5" s="3"/>
      <c r="M5" s="5"/>
    </row>
    <row r="6" spans="1:13">
      <c r="A6" s="99"/>
      <c r="B6" s="4" t="s">
        <v>6</v>
      </c>
      <c r="C6" s="3">
        <v>20000</v>
      </c>
      <c r="D6" s="3">
        <v>23786</v>
      </c>
      <c r="E6" s="5"/>
      <c r="F6" s="79" t="s">
        <v>58</v>
      </c>
      <c r="G6" s="99"/>
      <c r="H6" s="102"/>
      <c r="I6" s="4" t="s">
        <v>11</v>
      </c>
      <c r="J6" s="3">
        <v>12500000</v>
      </c>
      <c r="K6" s="3">
        <v>10351925</v>
      </c>
      <c r="L6" s="3"/>
      <c r="M6" s="5"/>
    </row>
    <row r="7" spans="1:13" ht="33" customHeight="1">
      <c r="A7" s="100"/>
      <c r="B7" s="2"/>
      <c r="C7" s="3"/>
      <c r="D7" s="3"/>
      <c r="E7" s="5"/>
      <c r="F7" s="79" t="s">
        <v>59</v>
      </c>
      <c r="G7" s="99"/>
      <c r="H7" s="102"/>
      <c r="I7" s="4" t="s">
        <v>12</v>
      </c>
      <c r="J7" s="3">
        <v>3700000</v>
      </c>
      <c r="K7" s="3">
        <v>2698520</v>
      </c>
      <c r="L7" s="3"/>
      <c r="M7" s="77" t="s">
        <v>68</v>
      </c>
    </row>
    <row r="8" spans="1:13">
      <c r="A8" s="6"/>
      <c r="B8" s="2"/>
      <c r="C8" s="3"/>
      <c r="D8" s="3"/>
      <c r="E8" s="5"/>
      <c r="F8" s="79" t="s">
        <v>60</v>
      </c>
      <c r="G8" s="99"/>
      <c r="H8" s="103"/>
      <c r="I8" s="49" t="s">
        <v>32</v>
      </c>
      <c r="J8" s="50">
        <f>SUM(J4:J7)</f>
        <v>209000000</v>
      </c>
      <c r="K8" s="50">
        <f>SUM(K4:K7)</f>
        <v>203847431</v>
      </c>
      <c r="L8" s="66">
        <v>0.97499999999999998</v>
      </c>
      <c r="M8" s="5" t="s">
        <v>50</v>
      </c>
    </row>
    <row r="9" spans="1:13">
      <c r="A9" s="6"/>
      <c r="B9" s="2"/>
      <c r="C9" s="3"/>
      <c r="D9" s="3"/>
      <c r="E9" s="5"/>
      <c r="F9" s="79" t="s">
        <v>61</v>
      </c>
      <c r="G9" s="99"/>
      <c r="H9" s="104" t="s">
        <v>13</v>
      </c>
      <c r="I9" s="4" t="s">
        <v>14</v>
      </c>
      <c r="J9" s="3">
        <v>715000</v>
      </c>
      <c r="K9" s="3">
        <v>715000</v>
      </c>
      <c r="L9" s="3"/>
      <c r="M9" s="5" t="s">
        <v>52</v>
      </c>
    </row>
    <row r="10" spans="1:13">
      <c r="A10" s="6"/>
      <c r="B10" s="2"/>
      <c r="C10" s="3"/>
      <c r="D10" s="3"/>
      <c r="E10" s="5"/>
      <c r="F10" s="79" t="s">
        <v>62</v>
      </c>
      <c r="G10" s="99"/>
      <c r="H10" s="102"/>
      <c r="I10" s="4" t="s">
        <v>15</v>
      </c>
      <c r="J10" s="3">
        <v>50000</v>
      </c>
      <c r="K10" s="3">
        <v>5000</v>
      </c>
      <c r="L10" s="3"/>
      <c r="M10" s="5"/>
    </row>
    <row r="11" spans="1:13">
      <c r="A11" s="6"/>
      <c r="B11" s="2"/>
      <c r="C11" s="3"/>
      <c r="D11" s="3"/>
      <c r="E11" s="5"/>
      <c r="F11" s="79" t="s">
        <v>63</v>
      </c>
      <c r="G11" s="99"/>
      <c r="H11" s="103"/>
      <c r="I11" s="49" t="s">
        <v>32</v>
      </c>
      <c r="J11" s="50">
        <f>SUM(J9:J10)</f>
        <v>765000</v>
      </c>
      <c r="K11" s="50">
        <f>SUM(K9:K10)</f>
        <v>720000</v>
      </c>
      <c r="L11" s="66">
        <v>0.94099999999999995</v>
      </c>
      <c r="M11" s="5"/>
    </row>
    <row r="12" spans="1:13">
      <c r="A12" s="6"/>
      <c r="B12" s="2"/>
      <c r="C12" s="3"/>
      <c r="D12" s="3"/>
      <c r="E12" s="5"/>
      <c r="F12" s="79" t="s">
        <v>64</v>
      </c>
      <c r="G12" s="99"/>
      <c r="H12" s="104" t="s">
        <v>16</v>
      </c>
      <c r="I12" s="4" t="s">
        <v>17</v>
      </c>
      <c r="J12" s="3">
        <v>300000</v>
      </c>
      <c r="K12" s="3">
        <v>270700</v>
      </c>
      <c r="L12" s="3"/>
      <c r="M12" s="5"/>
    </row>
    <row r="13" spans="1:13">
      <c r="A13" s="6"/>
      <c r="B13" s="2"/>
      <c r="C13" s="3"/>
      <c r="D13" s="3"/>
      <c r="E13" s="5"/>
      <c r="F13" s="79" t="s">
        <v>65</v>
      </c>
      <c r="G13" s="99"/>
      <c r="H13" s="102"/>
      <c r="I13" s="4" t="s">
        <v>18</v>
      </c>
      <c r="J13" s="3">
        <v>150000</v>
      </c>
      <c r="K13" s="3">
        <v>148400</v>
      </c>
      <c r="L13" s="3"/>
      <c r="M13" s="5"/>
    </row>
    <row r="14" spans="1:13">
      <c r="A14" s="6"/>
      <c r="B14" s="2"/>
      <c r="C14" s="3"/>
      <c r="D14" s="3"/>
      <c r="E14" s="5"/>
      <c r="F14" s="79" t="s">
        <v>66</v>
      </c>
      <c r="G14" s="99"/>
      <c r="H14" s="102"/>
      <c r="I14" s="4" t="s">
        <v>19</v>
      </c>
      <c r="J14" s="3">
        <v>1700000</v>
      </c>
      <c r="K14" s="3">
        <v>1067510</v>
      </c>
      <c r="L14" s="3"/>
      <c r="M14" s="5" t="s">
        <v>69</v>
      </c>
    </row>
    <row r="15" spans="1:13">
      <c r="A15" s="6"/>
      <c r="B15" s="2"/>
      <c r="C15" s="3"/>
      <c r="D15" s="3"/>
      <c r="E15" s="5"/>
      <c r="F15" s="79" t="s">
        <v>67</v>
      </c>
      <c r="G15" s="99"/>
      <c r="H15" s="102"/>
      <c r="I15" s="4" t="s">
        <v>20</v>
      </c>
      <c r="J15" s="3">
        <v>600000</v>
      </c>
      <c r="K15" s="3">
        <v>530500</v>
      </c>
      <c r="L15" s="3"/>
      <c r="M15" s="5" t="s">
        <v>70</v>
      </c>
    </row>
    <row r="16" spans="1:13">
      <c r="A16" s="6"/>
      <c r="B16" s="2"/>
      <c r="C16" s="3"/>
      <c r="D16" s="3"/>
      <c r="E16" s="5"/>
      <c r="F16" s="5"/>
      <c r="G16" s="99"/>
      <c r="H16" s="102"/>
      <c r="I16" s="4" t="s">
        <v>21</v>
      </c>
      <c r="J16" s="3">
        <v>0</v>
      </c>
      <c r="K16" s="3">
        <v>0</v>
      </c>
      <c r="L16" s="3"/>
      <c r="M16" s="5"/>
    </row>
    <row r="17" spans="1:13">
      <c r="A17" s="6"/>
      <c r="B17" s="2"/>
      <c r="C17" s="3"/>
      <c r="D17" s="3"/>
      <c r="E17" s="5"/>
      <c r="F17" s="5"/>
      <c r="G17" s="99"/>
      <c r="H17" s="102"/>
      <c r="I17" s="4" t="s">
        <v>22</v>
      </c>
      <c r="J17" s="3">
        <v>120000</v>
      </c>
      <c r="K17" s="3">
        <v>131000</v>
      </c>
      <c r="L17" s="3"/>
      <c r="M17" s="5" t="s">
        <v>71</v>
      </c>
    </row>
    <row r="18" spans="1:13">
      <c r="A18" s="6"/>
      <c r="B18" s="2"/>
      <c r="C18" s="3"/>
      <c r="D18" s="3"/>
      <c r="E18" s="5"/>
      <c r="F18" s="5"/>
      <c r="G18" s="99"/>
      <c r="H18" s="102"/>
      <c r="I18" s="4" t="s">
        <v>23</v>
      </c>
      <c r="J18" s="3">
        <v>750000</v>
      </c>
      <c r="K18" s="3">
        <v>548000</v>
      </c>
      <c r="L18" s="3"/>
      <c r="M18" s="5" t="s">
        <v>72</v>
      </c>
    </row>
    <row r="19" spans="1:13">
      <c r="A19" s="6"/>
      <c r="B19" s="2"/>
      <c r="C19" s="3"/>
      <c r="D19" s="3"/>
      <c r="E19" s="5"/>
      <c r="F19" s="5"/>
      <c r="G19" s="100"/>
      <c r="H19" s="103"/>
      <c r="I19" s="49" t="s">
        <v>32</v>
      </c>
      <c r="J19" s="50">
        <f>SUM(J12:J18)</f>
        <v>3620000</v>
      </c>
      <c r="K19" s="50">
        <f>SUM(K12:K18)</f>
        <v>2696110</v>
      </c>
      <c r="L19" s="66">
        <v>0.745</v>
      </c>
      <c r="M19" s="5"/>
    </row>
    <row r="20" spans="1:13">
      <c r="A20" s="6"/>
      <c r="B20" s="2"/>
      <c r="C20" s="3"/>
      <c r="D20" s="3"/>
      <c r="E20" s="5"/>
      <c r="F20" s="5"/>
      <c r="G20" s="101" t="s">
        <v>24</v>
      </c>
      <c r="H20" s="104" t="s">
        <v>24</v>
      </c>
      <c r="I20" s="4" t="s">
        <v>25</v>
      </c>
      <c r="J20" s="3">
        <v>450000</v>
      </c>
      <c r="K20" s="3">
        <v>210650</v>
      </c>
      <c r="L20" s="3"/>
      <c r="M20" s="5" t="s">
        <v>73</v>
      </c>
    </row>
    <row r="21" spans="1:13">
      <c r="A21" s="6"/>
      <c r="B21" s="2"/>
      <c r="C21" s="3"/>
      <c r="D21" s="3"/>
      <c r="E21" s="5"/>
      <c r="F21" s="5"/>
      <c r="G21" s="99"/>
      <c r="H21" s="102"/>
      <c r="I21" s="4" t="s">
        <v>26</v>
      </c>
      <c r="J21" s="3">
        <v>400000</v>
      </c>
      <c r="K21" s="3">
        <v>400000</v>
      </c>
      <c r="L21" s="3"/>
      <c r="M21" s="5" t="s">
        <v>53</v>
      </c>
    </row>
    <row r="22" spans="1:13" hidden="1">
      <c r="A22" s="6"/>
      <c r="B22" s="2"/>
      <c r="C22" s="3"/>
      <c r="D22" s="3"/>
      <c r="E22" s="5"/>
      <c r="F22" s="5"/>
      <c r="G22" s="99"/>
      <c r="H22" s="102"/>
      <c r="I22" s="4" t="s">
        <v>27</v>
      </c>
      <c r="J22" s="3">
        <v>0</v>
      </c>
      <c r="K22" s="3">
        <v>0</v>
      </c>
      <c r="L22" s="3"/>
      <c r="M22" s="5"/>
    </row>
    <row r="23" spans="1:13" hidden="1">
      <c r="A23" s="6"/>
      <c r="B23" s="2"/>
      <c r="C23" s="3"/>
      <c r="D23" s="3"/>
      <c r="E23" s="5"/>
      <c r="F23" s="5"/>
      <c r="G23" s="99"/>
      <c r="H23" s="102"/>
      <c r="I23" s="4" t="s">
        <v>40</v>
      </c>
      <c r="J23" s="3">
        <v>0</v>
      </c>
      <c r="K23" s="3">
        <v>0</v>
      </c>
      <c r="L23" s="3"/>
      <c r="M23" s="5"/>
    </row>
    <row r="24" spans="1:13" ht="17.25" thickBot="1">
      <c r="A24" s="6"/>
      <c r="B24" s="2"/>
      <c r="C24" s="3"/>
      <c r="D24" s="3"/>
      <c r="E24" s="5"/>
      <c r="F24" s="5"/>
      <c r="G24" s="100"/>
      <c r="H24" s="103"/>
      <c r="I24" s="49" t="s">
        <v>32</v>
      </c>
      <c r="J24" s="50">
        <f>SUM(J20:J23)</f>
        <v>850000</v>
      </c>
      <c r="K24" s="50">
        <f>SUM(K20:K23)</f>
        <v>610650</v>
      </c>
      <c r="L24" s="66">
        <v>0.71799999999999997</v>
      </c>
      <c r="M24" s="5"/>
    </row>
    <row r="25" spans="1:13" hidden="1">
      <c r="A25" s="6"/>
      <c r="B25" s="2"/>
      <c r="C25" s="3"/>
      <c r="D25" s="3"/>
      <c r="E25" s="5"/>
      <c r="F25" s="5"/>
      <c r="G25" s="101" t="s">
        <v>28</v>
      </c>
      <c r="H25" s="104" t="s">
        <v>29</v>
      </c>
      <c r="I25" s="4" t="s">
        <v>30</v>
      </c>
      <c r="J25" s="3">
        <v>0</v>
      </c>
      <c r="K25" s="3">
        <v>0</v>
      </c>
      <c r="L25" s="3"/>
      <c r="M25" s="5"/>
    </row>
    <row r="26" spans="1:13" ht="17.25" hidden="1" thickBot="1">
      <c r="A26" s="15"/>
      <c r="B26" s="16"/>
      <c r="C26" s="17"/>
      <c r="D26" s="17"/>
      <c r="E26" s="18"/>
      <c r="F26" s="18"/>
      <c r="G26" s="109"/>
      <c r="H26" s="105"/>
      <c r="I26" s="51"/>
      <c r="J26" s="52"/>
      <c r="K26" s="52"/>
      <c r="L26" s="52"/>
      <c r="M26" s="18"/>
    </row>
    <row r="27" spans="1:13" ht="17.25" thickBot="1">
      <c r="A27" s="93" t="s">
        <v>35</v>
      </c>
      <c r="B27" s="94"/>
      <c r="C27" s="54">
        <f>SUM(C4:C26)</f>
        <v>216020000</v>
      </c>
      <c r="D27" s="54">
        <f>SUM(D4:D26)</f>
        <v>219395676</v>
      </c>
      <c r="E27" s="65">
        <v>1.016</v>
      </c>
      <c r="F27" s="65"/>
      <c r="G27" s="93" t="s">
        <v>36</v>
      </c>
      <c r="H27" s="106"/>
      <c r="I27" s="94"/>
      <c r="J27" s="53">
        <f>J8+J11+J19+J24</f>
        <v>214235000</v>
      </c>
      <c r="K27" s="53">
        <f>K8+K11+K19+K24</f>
        <v>207874191</v>
      </c>
      <c r="L27" s="68">
        <v>0.97</v>
      </c>
      <c r="M27" s="60"/>
    </row>
    <row r="28" spans="1:13">
      <c r="A28" s="107"/>
      <c r="B28" s="108"/>
      <c r="C28" s="9"/>
      <c r="D28" s="9"/>
      <c r="E28" s="75"/>
      <c r="F28" s="24"/>
      <c r="G28" s="26"/>
      <c r="H28" s="9"/>
      <c r="I28" s="20" t="s">
        <v>37</v>
      </c>
      <c r="J28" s="25">
        <v>1785000</v>
      </c>
      <c r="K28" s="19">
        <v>11521485</v>
      </c>
      <c r="L28" s="9"/>
      <c r="M28" s="24" t="s">
        <v>54</v>
      </c>
    </row>
    <row r="29" spans="1:13" ht="17.25" thickBot="1">
      <c r="A29" s="89" t="s">
        <v>33</v>
      </c>
      <c r="B29" s="90"/>
      <c r="C29" s="23">
        <f>SUM(C27:C28)</f>
        <v>216020000</v>
      </c>
      <c r="D29" s="23">
        <f>SUM(D27:D28)</f>
        <v>219395676</v>
      </c>
      <c r="E29" s="76"/>
      <c r="F29" s="34"/>
      <c r="G29" s="89" t="s">
        <v>33</v>
      </c>
      <c r="H29" s="91"/>
      <c r="I29" s="90"/>
      <c r="J29" s="23">
        <f>SUM(J27:J28)</f>
        <v>216020000</v>
      </c>
      <c r="K29" s="23">
        <f>SUM(K27:K28)</f>
        <v>219395676</v>
      </c>
      <c r="L29" s="22"/>
      <c r="M29" s="21"/>
    </row>
  </sheetData>
  <mergeCells count="17">
    <mergeCell ref="H25:H26"/>
    <mergeCell ref="A27:B27"/>
    <mergeCell ref="G27:I27"/>
    <mergeCell ref="A29:B29"/>
    <mergeCell ref="G29:I29"/>
    <mergeCell ref="A28:B28"/>
    <mergeCell ref="G25:G26"/>
    <mergeCell ref="A1:M1"/>
    <mergeCell ref="A2:F2"/>
    <mergeCell ref="G2:L2"/>
    <mergeCell ref="G4:G19"/>
    <mergeCell ref="G20:G24"/>
    <mergeCell ref="H4:H8"/>
    <mergeCell ref="H9:H11"/>
    <mergeCell ref="H12:H19"/>
    <mergeCell ref="H20:H24"/>
    <mergeCell ref="A4:A7"/>
  </mergeCells>
  <phoneticPr fontId="2" type="noConversion"/>
  <pageMargins left="0.23622047244094491" right="0.23622047244094491" top="0.15748031496062992" bottom="0.74803149606299213" header="0.31496062992125984" footer="0.31496062992125984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abSelected="1" workbookViewId="0">
      <selection activeCell="C10" sqref="C10"/>
    </sheetView>
  </sheetViews>
  <sheetFormatPr defaultRowHeight="16.5"/>
  <cols>
    <col min="1" max="1" width="6.625" customWidth="1"/>
    <col min="2" max="2" width="11.625" customWidth="1"/>
    <col min="3" max="3" width="11.125" customWidth="1"/>
    <col min="4" max="4" width="10.625" customWidth="1"/>
    <col min="5" max="5" width="6.125" customWidth="1"/>
    <col min="6" max="6" width="13.125" customWidth="1"/>
    <col min="7" max="7" width="7.75" customWidth="1"/>
    <col min="8" max="8" width="8.125" customWidth="1"/>
    <col min="9" max="9" width="11" customWidth="1"/>
    <col min="10" max="10" width="11.25" customWidth="1"/>
    <col min="11" max="11" width="10.75" customWidth="1"/>
    <col min="12" max="12" width="6" customWidth="1"/>
    <col min="13" max="13" width="32.375" customWidth="1"/>
  </cols>
  <sheetData>
    <row r="1" spans="1:13" ht="27.75" customHeight="1" thickBot="1">
      <c r="A1" s="83" t="s">
        <v>115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17.25" thickBot="1">
      <c r="A2" s="114" t="s">
        <v>38</v>
      </c>
      <c r="B2" s="115"/>
      <c r="C2" s="115"/>
      <c r="D2" s="115"/>
      <c r="E2" s="115"/>
      <c r="F2" s="120"/>
      <c r="G2" s="114" t="s">
        <v>39</v>
      </c>
      <c r="H2" s="115"/>
      <c r="I2" s="115"/>
      <c r="J2" s="115"/>
      <c r="K2" s="115"/>
      <c r="L2" s="116"/>
      <c r="M2" s="46"/>
    </row>
    <row r="3" spans="1:13" ht="17.25" thickBot="1">
      <c r="A3" s="33" t="s">
        <v>0</v>
      </c>
      <c r="B3" s="32" t="s">
        <v>45</v>
      </c>
      <c r="C3" s="32" t="s">
        <v>46</v>
      </c>
      <c r="D3" s="32" t="s">
        <v>48</v>
      </c>
      <c r="E3" s="31" t="s">
        <v>31</v>
      </c>
      <c r="F3" s="31"/>
      <c r="G3" s="33" t="s">
        <v>0</v>
      </c>
      <c r="H3" s="32" t="s">
        <v>1</v>
      </c>
      <c r="I3" s="32" t="s">
        <v>2</v>
      </c>
      <c r="J3" s="32" t="s">
        <v>3</v>
      </c>
      <c r="K3" s="32" t="s">
        <v>4</v>
      </c>
      <c r="L3" s="32" t="s">
        <v>31</v>
      </c>
      <c r="M3" s="31"/>
    </row>
    <row r="4" spans="1:13">
      <c r="A4" s="84" t="s">
        <v>5</v>
      </c>
      <c r="B4" s="39" t="s">
        <v>43</v>
      </c>
      <c r="C4" s="25">
        <v>151200000</v>
      </c>
      <c r="D4" s="10">
        <v>154248286</v>
      </c>
      <c r="E4" s="48">
        <v>1.018</v>
      </c>
      <c r="F4" s="48" t="s">
        <v>90</v>
      </c>
      <c r="G4" s="84" t="s">
        <v>7</v>
      </c>
      <c r="H4" s="87" t="s">
        <v>8</v>
      </c>
      <c r="I4" s="39" t="s">
        <v>9</v>
      </c>
      <c r="J4" s="10">
        <v>150000000</v>
      </c>
      <c r="K4" s="10">
        <v>133018222</v>
      </c>
      <c r="L4" s="10"/>
      <c r="M4" s="11" t="s">
        <v>101</v>
      </c>
    </row>
    <row r="5" spans="1:13">
      <c r="A5" s="84"/>
      <c r="B5" s="30" t="s">
        <v>44</v>
      </c>
      <c r="C5" s="1">
        <v>30000000</v>
      </c>
      <c r="D5" s="3">
        <v>26041000</v>
      </c>
      <c r="E5" s="47">
        <v>0.86799999999999999</v>
      </c>
      <c r="F5" s="47" t="s">
        <v>91</v>
      </c>
      <c r="G5" s="84"/>
      <c r="H5" s="87"/>
      <c r="I5" s="30" t="s">
        <v>10</v>
      </c>
      <c r="J5" s="3">
        <v>12300000</v>
      </c>
      <c r="K5" s="3">
        <v>10691420</v>
      </c>
      <c r="L5" s="3"/>
      <c r="M5" s="5"/>
    </row>
    <row r="6" spans="1:13">
      <c r="A6" s="84"/>
      <c r="B6" s="30" t="s">
        <v>6</v>
      </c>
      <c r="C6" s="1">
        <v>50000</v>
      </c>
      <c r="D6" s="3">
        <v>52550</v>
      </c>
      <c r="E6" s="5"/>
      <c r="F6" s="5" t="s">
        <v>92</v>
      </c>
      <c r="G6" s="84"/>
      <c r="H6" s="87"/>
      <c r="I6" s="30" t="s">
        <v>11</v>
      </c>
      <c r="J6" s="3">
        <v>12000000</v>
      </c>
      <c r="K6" s="3">
        <v>10544541</v>
      </c>
      <c r="L6" s="3"/>
      <c r="M6" s="5"/>
    </row>
    <row r="7" spans="1:13" ht="24" customHeight="1">
      <c r="A7" s="85"/>
      <c r="B7" s="1"/>
      <c r="C7" s="1"/>
      <c r="D7" s="3"/>
      <c r="E7" s="5"/>
      <c r="F7" s="5" t="s">
        <v>93</v>
      </c>
      <c r="G7" s="84"/>
      <c r="H7" s="87"/>
      <c r="I7" s="30" t="s">
        <v>12</v>
      </c>
      <c r="J7" s="3">
        <v>2400000</v>
      </c>
      <c r="K7" s="3">
        <v>2154310</v>
      </c>
      <c r="L7" s="3"/>
      <c r="M7" s="77" t="s">
        <v>104</v>
      </c>
    </row>
    <row r="8" spans="1:13">
      <c r="A8" s="29"/>
      <c r="B8" s="1"/>
      <c r="C8" s="1"/>
      <c r="D8" s="3"/>
      <c r="E8" s="5"/>
      <c r="F8" s="5" t="s">
        <v>94</v>
      </c>
      <c r="G8" s="84"/>
      <c r="H8" s="88"/>
      <c r="I8" s="55" t="s">
        <v>32</v>
      </c>
      <c r="J8" s="50">
        <f>SUM(J4:J7)</f>
        <v>176700000</v>
      </c>
      <c r="K8" s="50">
        <f>SUM(K4:K7)</f>
        <v>156408493</v>
      </c>
      <c r="L8" s="66">
        <v>0.88500000000000001</v>
      </c>
      <c r="M8" s="5" t="s">
        <v>49</v>
      </c>
    </row>
    <row r="9" spans="1:13">
      <c r="A9" s="29"/>
      <c r="B9" s="1"/>
      <c r="C9" s="1"/>
      <c r="D9" s="3"/>
      <c r="E9" s="5"/>
      <c r="F9" s="5" t="s">
        <v>100</v>
      </c>
      <c r="G9" s="84"/>
      <c r="H9" s="86" t="s">
        <v>13</v>
      </c>
      <c r="I9" s="30" t="s">
        <v>14</v>
      </c>
      <c r="J9" s="3">
        <v>0</v>
      </c>
      <c r="K9" s="3">
        <v>0</v>
      </c>
      <c r="L9" s="3"/>
      <c r="M9" s="5"/>
    </row>
    <row r="10" spans="1:13">
      <c r="A10" s="29"/>
      <c r="B10" s="1"/>
      <c r="C10" s="1"/>
      <c r="D10" s="3"/>
      <c r="E10" s="5"/>
      <c r="F10" s="5" t="s">
        <v>95</v>
      </c>
      <c r="G10" s="84"/>
      <c r="H10" s="87"/>
      <c r="I10" s="30" t="s">
        <v>15</v>
      </c>
      <c r="J10" s="3">
        <v>100000</v>
      </c>
      <c r="K10" s="3">
        <v>180500</v>
      </c>
      <c r="L10" s="3"/>
      <c r="M10" s="5" t="s">
        <v>105</v>
      </c>
    </row>
    <row r="11" spans="1:13">
      <c r="A11" s="29"/>
      <c r="B11" s="1"/>
      <c r="C11" s="1"/>
      <c r="D11" s="3"/>
      <c r="E11" s="5"/>
      <c r="F11" s="5" t="s">
        <v>96</v>
      </c>
      <c r="G11" s="84"/>
      <c r="H11" s="88"/>
      <c r="I11" s="55" t="s">
        <v>32</v>
      </c>
      <c r="J11" s="50">
        <f>SUM(J9:J10)</f>
        <v>100000</v>
      </c>
      <c r="K11" s="50">
        <f>SUM(K9:K10)</f>
        <v>180500</v>
      </c>
      <c r="L11" s="57">
        <v>1.8049999999999999</v>
      </c>
      <c r="M11" s="5"/>
    </row>
    <row r="12" spans="1:13">
      <c r="A12" s="29"/>
      <c r="B12" s="1"/>
      <c r="C12" s="1"/>
      <c r="D12" s="3"/>
      <c r="E12" s="5"/>
      <c r="F12" s="5" t="s">
        <v>97</v>
      </c>
      <c r="G12" s="84"/>
      <c r="H12" s="86" t="s">
        <v>16</v>
      </c>
      <c r="I12" s="30" t="s">
        <v>17</v>
      </c>
      <c r="J12" s="3">
        <v>0</v>
      </c>
      <c r="K12" s="3">
        <v>37400</v>
      </c>
      <c r="L12" s="74"/>
      <c r="M12" s="5"/>
    </row>
    <row r="13" spans="1:13">
      <c r="A13" s="29"/>
      <c r="B13" s="1"/>
      <c r="C13" s="1"/>
      <c r="D13" s="3"/>
      <c r="E13" s="5"/>
      <c r="F13" s="5" t="s">
        <v>98</v>
      </c>
      <c r="G13" s="84"/>
      <c r="H13" s="87"/>
      <c r="I13" s="30" t="s">
        <v>18</v>
      </c>
      <c r="J13" s="3">
        <v>250000</v>
      </c>
      <c r="K13" s="3">
        <v>279500</v>
      </c>
      <c r="L13" s="3"/>
      <c r="M13" s="5" t="s">
        <v>106</v>
      </c>
    </row>
    <row r="14" spans="1:13">
      <c r="A14" s="29"/>
      <c r="B14" s="1"/>
      <c r="C14" s="1"/>
      <c r="D14" s="3"/>
      <c r="E14" s="5"/>
      <c r="F14" s="5" t="s">
        <v>99</v>
      </c>
      <c r="G14" s="84"/>
      <c r="H14" s="87"/>
      <c r="I14" s="30" t="s">
        <v>19</v>
      </c>
      <c r="J14" s="3">
        <v>520000</v>
      </c>
      <c r="K14" s="3">
        <v>566960</v>
      </c>
      <c r="L14" s="3"/>
      <c r="M14" s="5" t="s">
        <v>107</v>
      </c>
    </row>
    <row r="15" spans="1:13">
      <c r="A15" s="29"/>
      <c r="B15" s="1"/>
      <c r="C15" s="1"/>
      <c r="D15" s="3"/>
      <c r="E15" s="5"/>
      <c r="F15" s="5" t="s">
        <v>112</v>
      </c>
      <c r="G15" s="84"/>
      <c r="H15" s="87"/>
      <c r="I15" s="30" t="s">
        <v>20</v>
      </c>
      <c r="J15" s="3">
        <v>250000</v>
      </c>
      <c r="K15" s="3">
        <v>241300</v>
      </c>
      <c r="L15" s="3"/>
      <c r="M15" s="5" t="s">
        <v>70</v>
      </c>
    </row>
    <row r="16" spans="1:13">
      <c r="A16" s="29"/>
      <c r="B16" s="1"/>
      <c r="C16" s="1"/>
      <c r="D16" s="3"/>
      <c r="E16" s="5"/>
      <c r="F16" s="5"/>
      <c r="G16" s="84"/>
      <c r="H16" s="87"/>
      <c r="I16" s="30" t="s">
        <v>21</v>
      </c>
      <c r="J16" s="3">
        <v>0</v>
      </c>
      <c r="K16" s="3">
        <v>0</v>
      </c>
      <c r="L16" s="3"/>
      <c r="M16" s="5"/>
    </row>
    <row r="17" spans="1:13">
      <c r="A17" s="29"/>
      <c r="B17" s="1"/>
      <c r="C17" s="1"/>
      <c r="D17" s="3"/>
      <c r="E17" s="5"/>
      <c r="F17" s="5"/>
      <c r="G17" s="84"/>
      <c r="H17" s="87"/>
      <c r="I17" s="30" t="s">
        <v>22</v>
      </c>
      <c r="J17" s="3">
        <v>50000</v>
      </c>
      <c r="K17" s="3">
        <v>119000</v>
      </c>
      <c r="L17" s="3"/>
      <c r="M17" s="5" t="s">
        <v>108</v>
      </c>
    </row>
    <row r="18" spans="1:13">
      <c r="A18" s="29"/>
      <c r="B18" s="1"/>
      <c r="C18" s="1"/>
      <c r="D18" s="3"/>
      <c r="E18" s="5"/>
      <c r="F18" s="5"/>
      <c r="G18" s="84"/>
      <c r="H18" s="87"/>
      <c r="I18" s="30" t="s">
        <v>23</v>
      </c>
      <c r="J18" s="3">
        <v>50000</v>
      </c>
      <c r="K18" s="3">
        <v>284500</v>
      </c>
      <c r="L18" s="3"/>
      <c r="M18" s="5" t="s">
        <v>109</v>
      </c>
    </row>
    <row r="19" spans="1:13">
      <c r="A19" s="29"/>
      <c r="B19" s="1"/>
      <c r="C19" s="1"/>
      <c r="D19" s="3"/>
      <c r="E19" s="5"/>
      <c r="F19" s="5"/>
      <c r="G19" s="85"/>
      <c r="H19" s="88"/>
      <c r="I19" s="55" t="s">
        <v>32</v>
      </c>
      <c r="J19" s="50">
        <f>SUM(J12:J18)</f>
        <v>1120000</v>
      </c>
      <c r="K19" s="50">
        <f>SUM(K12:K18)</f>
        <v>1528660</v>
      </c>
      <c r="L19" s="66">
        <v>1.36</v>
      </c>
      <c r="M19" s="5"/>
    </row>
    <row r="20" spans="1:13">
      <c r="A20" s="29"/>
      <c r="B20" s="1"/>
      <c r="C20" s="1"/>
      <c r="D20" s="3"/>
      <c r="E20" s="5"/>
      <c r="F20" s="5"/>
      <c r="G20" s="92" t="s">
        <v>24</v>
      </c>
      <c r="H20" s="86" t="s">
        <v>24</v>
      </c>
      <c r="I20" s="30" t="s">
        <v>25</v>
      </c>
      <c r="J20" s="3">
        <v>150000</v>
      </c>
      <c r="K20" s="3">
        <v>231050</v>
      </c>
      <c r="L20" s="3"/>
      <c r="M20" s="5" t="s">
        <v>110</v>
      </c>
    </row>
    <row r="21" spans="1:13">
      <c r="A21" s="29"/>
      <c r="B21" s="1"/>
      <c r="C21" s="1"/>
      <c r="D21" s="3"/>
      <c r="E21" s="5"/>
      <c r="F21" s="5"/>
      <c r="G21" s="84"/>
      <c r="H21" s="87"/>
      <c r="I21" s="30" t="s">
        <v>26</v>
      </c>
      <c r="J21" s="3">
        <v>400000</v>
      </c>
      <c r="K21" s="3">
        <v>400000</v>
      </c>
      <c r="L21" s="3"/>
      <c r="M21" s="5" t="s">
        <v>111</v>
      </c>
    </row>
    <row r="22" spans="1:13" hidden="1">
      <c r="A22" s="29"/>
      <c r="B22" s="1"/>
      <c r="C22" s="1"/>
      <c r="D22" s="3"/>
      <c r="E22" s="5"/>
      <c r="F22" s="5"/>
      <c r="G22" s="84"/>
      <c r="H22" s="87"/>
      <c r="I22" s="30" t="s">
        <v>27</v>
      </c>
      <c r="J22" s="3">
        <v>0</v>
      </c>
      <c r="K22" s="3">
        <v>0</v>
      </c>
      <c r="L22" s="3"/>
      <c r="M22" s="5"/>
    </row>
    <row r="23" spans="1:13" hidden="1">
      <c r="A23" s="29"/>
      <c r="B23" s="1"/>
      <c r="C23" s="1"/>
      <c r="D23" s="3"/>
      <c r="E23" s="5"/>
      <c r="F23" s="5"/>
      <c r="G23" s="84"/>
      <c r="H23" s="87"/>
      <c r="I23" s="30" t="s">
        <v>40</v>
      </c>
      <c r="J23" s="3">
        <v>0</v>
      </c>
      <c r="K23" s="3">
        <v>0</v>
      </c>
      <c r="L23" s="3"/>
      <c r="M23" s="5"/>
    </row>
    <row r="24" spans="1:13" ht="17.25" thickBot="1">
      <c r="A24" s="29"/>
      <c r="B24" s="1"/>
      <c r="C24" s="1"/>
      <c r="D24" s="3"/>
      <c r="E24" s="5"/>
      <c r="F24" s="5"/>
      <c r="G24" s="85"/>
      <c r="H24" s="88"/>
      <c r="I24" s="55" t="s">
        <v>32</v>
      </c>
      <c r="J24" s="50">
        <f>SUM(J20:J23)</f>
        <v>550000</v>
      </c>
      <c r="K24" s="50">
        <f>SUM(K20:K23)</f>
        <v>631050</v>
      </c>
      <c r="L24" s="66">
        <v>1.147</v>
      </c>
      <c r="M24" s="5"/>
    </row>
    <row r="25" spans="1:13" hidden="1">
      <c r="A25" s="29"/>
      <c r="B25" s="1"/>
      <c r="C25" s="1"/>
      <c r="D25" s="3"/>
      <c r="E25" s="5"/>
      <c r="F25" s="5"/>
      <c r="G25" s="92" t="s">
        <v>28</v>
      </c>
      <c r="H25" s="86" t="s">
        <v>29</v>
      </c>
      <c r="I25" s="30" t="s">
        <v>30</v>
      </c>
      <c r="J25" s="3">
        <v>0</v>
      </c>
      <c r="K25" s="3">
        <v>0</v>
      </c>
      <c r="L25" s="3"/>
      <c r="M25" s="5"/>
    </row>
    <row r="26" spans="1:13" ht="17.25" hidden="1" thickBot="1">
      <c r="A26" s="43"/>
      <c r="B26" s="27"/>
      <c r="C26" s="27"/>
      <c r="D26" s="27"/>
      <c r="E26" s="42"/>
      <c r="F26" s="42"/>
      <c r="G26" s="84"/>
      <c r="H26" s="87"/>
      <c r="I26" s="28" t="s">
        <v>32</v>
      </c>
      <c r="J26" s="17">
        <f>SUM(J25)</f>
        <v>0</v>
      </c>
      <c r="K26" s="17">
        <f>SUM(K25)</f>
        <v>0</v>
      </c>
      <c r="L26" s="17"/>
      <c r="M26" s="18"/>
    </row>
    <row r="27" spans="1:13" ht="17.25" thickBot="1">
      <c r="A27" s="117" t="s">
        <v>35</v>
      </c>
      <c r="B27" s="118"/>
      <c r="C27" s="62">
        <f>SUM(C4:C26)</f>
        <v>181250000</v>
      </c>
      <c r="D27" s="62">
        <f>SUM(D4:D26)</f>
        <v>180341836</v>
      </c>
      <c r="E27" s="70">
        <v>0.995</v>
      </c>
      <c r="F27" s="70"/>
      <c r="G27" s="117" t="s">
        <v>36</v>
      </c>
      <c r="H27" s="119"/>
      <c r="I27" s="118"/>
      <c r="J27" s="62">
        <f>J8+J11+J19+J24+J26</f>
        <v>178470000</v>
      </c>
      <c r="K27" s="62">
        <f>K8+K11+K19+K24+K26</f>
        <v>158748703</v>
      </c>
      <c r="L27" s="73">
        <v>0.88200000000000001</v>
      </c>
      <c r="M27" s="63"/>
    </row>
    <row r="28" spans="1:13">
      <c r="A28" s="40"/>
      <c r="B28" s="25"/>
      <c r="C28" s="25"/>
      <c r="D28" s="25"/>
      <c r="E28" s="80"/>
      <c r="F28" s="37"/>
      <c r="G28" s="121" t="s">
        <v>37</v>
      </c>
      <c r="H28" s="122"/>
      <c r="I28" s="123"/>
      <c r="J28" s="25">
        <v>2780000</v>
      </c>
      <c r="K28" s="19">
        <v>21593133</v>
      </c>
      <c r="L28" s="25"/>
      <c r="M28" s="24" t="s">
        <v>54</v>
      </c>
    </row>
    <row r="29" spans="1:13" ht="17.25" thickBot="1">
      <c r="A29" s="110" t="s">
        <v>33</v>
      </c>
      <c r="B29" s="111"/>
      <c r="C29" s="36">
        <f>SUM(C27:C28)</f>
        <v>181250000</v>
      </c>
      <c r="D29" s="36">
        <f>SUM(D27:D28)</f>
        <v>180341836</v>
      </c>
      <c r="E29" s="81"/>
      <c r="F29" s="35"/>
      <c r="G29" s="110" t="s">
        <v>33</v>
      </c>
      <c r="H29" s="112"/>
      <c r="I29" s="111"/>
      <c r="J29" s="36">
        <f>SUM(J27:J28)</f>
        <v>181250000</v>
      </c>
      <c r="K29" s="36">
        <f>SUM(K27:K28)</f>
        <v>180341836</v>
      </c>
      <c r="L29" s="36"/>
      <c r="M29" s="35"/>
    </row>
  </sheetData>
  <mergeCells count="17">
    <mergeCell ref="A27:B27"/>
    <mergeCell ref="G27:I27"/>
    <mergeCell ref="A29:B29"/>
    <mergeCell ref="G29:I29"/>
    <mergeCell ref="G25:G26"/>
    <mergeCell ref="H25:H26"/>
    <mergeCell ref="G28:I28"/>
    <mergeCell ref="H4:H8"/>
    <mergeCell ref="H9:H11"/>
    <mergeCell ref="H12:H19"/>
    <mergeCell ref="H20:H24"/>
    <mergeCell ref="A1:M1"/>
    <mergeCell ref="A2:F2"/>
    <mergeCell ref="G2:L2"/>
    <mergeCell ref="A4:A7"/>
    <mergeCell ref="G4:G19"/>
    <mergeCell ref="G20:G24"/>
  </mergeCells>
  <phoneticPr fontId="2" type="noConversion"/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가사간병</vt:lpstr>
      <vt:lpstr>노인</vt:lpstr>
      <vt:lpstr>아가마지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김수미</cp:lastModifiedBy>
  <cp:lastPrinted>2018-02-28T08:36:29Z</cp:lastPrinted>
  <dcterms:created xsi:type="dcterms:W3CDTF">2017-07-10T07:37:30Z</dcterms:created>
  <dcterms:modified xsi:type="dcterms:W3CDTF">2019-06-18T04:39:25Z</dcterms:modified>
</cp:coreProperties>
</file>